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185" windowHeight="8580" activeTab="1"/>
  </bookViews>
  <sheets>
    <sheet name="Wykres1" sheetId="1" r:id="rId1"/>
    <sheet name="Arkusz1" sheetId="2" r:id="rId2"/>
    <sheet name="Arkusz2" sheetId="3" r:id="rId3"/>
    <sheet name="Arkusz3" sheetId="4" r:id="rId4"/>
    <sheet name="Arkusz4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<sst xmlns="http://schemas.openxmlformats.org/spreadsheetml/2006/main" count="25" uniqueCount="25">
  <si>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ODLICZENIA</t>
  </si>
  <si>
    <t>Podstawa obliczenia składki na ubezpieczenie zdrowotne</t>
  </si>
  <si>
    <t>NFZ</t>
  </si>
  <si>
    <t>Wysokość obliczonego podatku</t>
  </si>
  <si>
    <t>Podatek zaliczka</t>
  </si>
  <si>
    <t>Wynagrodzenie netto</t>
  </si>
  <si>
    <t>emerytalne</t>
  </si>
  <si>
    <t>rentowe</t>
  </si>
  <si>
    <t>chorobowe</t>
  </si>
  <si>
    <t>RAZEM</t>
  </si>
  <si>
    <t>Sposób naliczania</t>
  </si>
  <si>
    <t>Kwota</t>
  </si>
  <si>
    <t>stałe</t>
  </si>
  <si>
    <t>Imię i nazwisko pracownika</t>
  </si>
  <si>
    <t>Indywidualna lista płac</t>
  </si>
  <si>
    <t>Za miesiąc</t>
  </si>
  <si>
    <t>Płaca podstawowa</t>
  </si>
  <si>
    <t>Koszty uzyskania przychodów</t>
  </si>
  <si>
    <t>Składki na ubepieczenia społeczne</t>
  </si>
  <si>
    <t>Wynagrodzenie brutto</t>
  </si>
  <si>
    <t>Wynagrodzenie netto "na rękę"</t>
  </si>
  <si>
    <t>Marek Nowak</t>
  </si>
  <si>
    <t>marzec</t>
  </si>
  <si>
    <t>Zaproponowane wynagrodzenia</t>
  </si>
  <si>
    <t>Wynagrodzenie średnie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</si>
</sst>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26"/>
      <name val="Arial Black"/>
      <family val="2"/>
    </font>
    <font>
      <sz val="11"/>
      <name val="Arial Black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1"/>
      <color indexed="8"/>
      <name val="Czcionka tekstu podstawowego"/>
      <family val="2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Arial Black"/>
      <family val="2"/>
    </font>
    <font>
      <sz val="26"/>
      <color indexed="8"/>
      <name val="Czcionka tekstu podstawowego"/>
      <family val="0"/>
    </font>
    <font>
      <b/>
      <sz val="18"/>
      <color indexed="8"/>
      <name val="Times New Roman"/>
      <family val="1"/>
    </font>
    <font>
      <sz val="16"/>
      <color indexed="8"/>
      <name val="Arial Black"/>
      <family val="2"/>
    </font>
    <font>
      <u val="single"/>
      <sz val="20"/>
      <color indexed="8"/>
      <name val="Arial Black"/>
      <family val="2"/>
    </font>
    <font>
      <sz val="10"/>
      <color indexed="8"/>
      <name val="Calibri"/>
      <family val="0"/>
    </font>
    <font>
      <sz val="20"/>
      <color indexed="8"/>
      <name val="Arial Black"/>
      <family val="0"/>
    </font>
    <font>
      <b/>
      <sz val="24"/>
      <color indexed="8"/>
      <name val="Arial Black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trike/>
      <sz val="11"/>
      <color theme="1"/>
      <name val="Czcionka tekstu podstawowego"/>
      <family val="2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16"/>
      <color theme="1"/>
      <name val="Arial Black"/>
      <family val="2"/>
    </font>
    <font>
      <sz val="14"/>
      <color theme="1"/>
      <name val="Arial Black"/>
      <family val="2"/>
    </font>
    <font>
      <u val="single"/>
      <sz val="20"/>
      <color theme="1"/>
      <name val="Arial Black"/>
      <family val="2"/>
    </font>
    <font>
      <sz val="14"/>
      <color theme="0"/>
      <name val="Times New Roman"/>
      <family val="1"/>
    </font>
    <font>
      <sz val="26"/>
      <color theme="1"/>
      <name val="Czcionka tekstu podstawowego"/>
      <family val="0"/>
    </font>
    <font>
      <b/>
      <sz val="1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2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10" fontId="51" fillId="33" borderId="11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10" fontId="51" fillId="35" borderId="11" xfId="0" applyNumberFormat="1" applyFont="1" applyFill="1" applyBorder="1" applyAlignment="1">
      <alignment horizontal="center" vertical="center"/>
    </xf>
    <xf numFmtId="9" fontId="51" fillId="35" borderId="11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2" fontId="53" fillId="33" borderId="13" xfId="0" applyNumberFormat="1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2" fontId="53" fillId="35" borderId="13" xfId="0" applyNumberFormat="1" applyFont="1" applyFill="1" applyBorder="1" applyAlignment="1">
      <alignment horizontal="center" vertical="center"/>
    </xf>
    <xf numFmtId="1" fontId="53" fillId="36" borderId="13" xfId="0" applyNumberFormat="1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 vertical="center"/>
    </xf>
    <xf numFmtId="2" fontId="54" fillId="38" borderId="13" xfId="0" applyNumberFormat="1" applyFont="1" applyFill="1" applyBorder="1" applyAlignment="1">
      <alignment horizontal="center" vertical="center"/>
    </xf>
    <xf numFmtId="2" fontId="0" fillId="38" borderId="10" xfId="0" applyNumberForma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2" fontId="54" fillId="35" borderId="13" xfId="0" applyNumberFormat="1" applyFont="1" applyFill="1" applyBorder="1" applyAlignment="1">
      <alignment horizontal="center" vertical="center"/>
    </xf>
    <xf numFmtId="1" fontId="54" fillId="0" borderId="13" xfId="0" applyNumberFormat="1" applyFont="1" applyBorder="1" applyAlignment="1">
      <alignment horizontal="center" vertical="center"/>
    </xf>
    <xf numFmtId="2" fontId="54" fillId="37" borderId="1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55" fillId="0" borderId="14" xfId="0" applyFont="1" applyBorder="1" applyAlignment="1">
      <alignment horizontal="center"/>
    </xf>
    <xf numFmtId="0" fontId="56" fillId="39" borderId="15" xfId="0" applyFont="1" applyFill="1" applyBorder="1" applyAlignment="1">
      <alignment/>
    </xf>
    <xf numFmtId="0" fontId="56" fillId="39" borderId="16" xfId="0" applyFont="1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7" xfId="0" applyFill="1" applyBorder="1" applyAlignment="1">
      <alignment/>
    </xf>
    <xf numFmtId="2" fontId="55" fillId="40" borderId="14" xfId="0" applyNumberFormat="1" applyFont="1" applyFill="1" applyBorder="1" applyAlignment="1">
      <alignment/>
    </xf>
    <xf numFmtId="2" fontId="57" fillId="41" borderId="18" xfId="0" applyNumberFormat="1" applyFont="1" applyFill="1" applyBorder="1" applyAlignment="1">
      <alignment horizontal="center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1" fillId="37" borderId="19" xfId="0" applyFont="1" applyFill="1" applyBorder="1" applyAlignment="1">
      <alignment horizontal="center" vertical="center" wrapText="1"/>
    </xf>
    <xf numFmtId="0" fontId="51" fillId="37" borderId="20" xfId="0" applyFont="1" applyFill="1" applyBorder="1" applyAlignment="1">
      <alignment horizontal="center" vertical="center" wrapText="1"/>
    </xf>
    <xf numFmtId="0" fontId="51" fillId="37" borderId="21" xfId="0" applyFont="1" applyFill="1" applyBorder="1" applyAlignment="1">
      <alignment horizontal="center" vertical="center" wrapText="1"/>
    </xf>
    <xf numFmtId="0" fontId="58" fillId="42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6" fillId="0" borderId="15" xfId="0" applyFont="1" applyBorder="1" applyAlignment="1">
      <alignment horizontal="center"/>
    </xf>
    <xf numFmtId="0" fontId="56" fillId="0" borderId="17" xfId="0" applyFont="1" applyBorder="1" applyAlignment="1">
      <alignment/>
    </xf>
    <xf numFmtId="0" fontId="59" fillId="0" borderId="0" xfId="0" applyFont="1" applyAlignment="1">
      <alignment horizont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51" fillId="38" borderId="25" xfId="0" applyFont="1" applyFill="1" applyBorder="1" applyAlignment="1">
      <alignment horizontal="center" vertical="center"/>
    </xf>
    <xf numFmtId="0" fontId="51" fillId="38" borderId="26" xfId="0" applyFont="1" applyFill="1" applyBorder="1" applyAlignment="1">
      <alignment horizontal="center" vertical="center"/>
    </xf>
    <xf numFmtId="0" fontId="51" fillId="38" borderId="27" xfId="0" applyFont="1" applyFill="1" applyBorder="1" applyAlignment="1">
      <alignment horizontal="center" vertical="center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0" fillId="43" borderId="32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56" fillId="0" borderId="16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2" fillId="41" borderId="15" xfId="0" applyFont="1" applyFill="1" applyBorder="1" applyAlignment="1">
      <alignment horizontal="center"/>
    </xf>
    <xf numFmtId="0" fontId="3" fillId="41" borderId="16" xfId="0" applyFont="1" applyFill="1" applyBorder="1" applyAlignment="1">
      <alignment horizontal="center"/>
    </xf>
    <xf numFmtId="0" fontId="3" fillId="41" borderId="17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Porów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nanie wynagrodzenia brutto i netto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075"/>
          <c:w val="0.95925"/>
          <c:h val="0.85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Arkusz1!$C$116:$C$117</c:f>
              <c:strCache>
                <c:ptCount val="2"/>
                <c:pt idx="0">
                  <c:v>Wynagrodzenie brutto</c:v>
                </c:pt>
                <c:pt idx="1">
                  <c:v>Wynagrodzenie netto "na rękę"</c:v>
                </c:pt>
              </c:strCache>
            </c:strRef>
          </c:cat>
          <c:val>
            <c:numRef>
              <c:f>Arkusz1!$D$116:$D$117</c:f>
              <c:numCache>
                <c:ptCount val="2"/>
                <c:pt idx="0">
                  <c:v>8750</c:v>
                </c:pt>
                <c:pt idx="1">
                  <c:v>6163.84125</c:v>
                </c:pt>
              </c:numCache>
            </c:numRef>
          </c:val>
          <c:shape val="box"/>
        </c:ser>
        <c:gapWidth val="75"/>
        <c:shape val="box"/>
        <c:axId val="20174346"/>
        <c:axId val="47351387"/>
      </c:bar3D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47351387"/>
        <c:crosses val="autoZero"/>
        <c:auto val="1"/>
        <c:lblOffset val="100"/>
        <c:tickLblSkip val="1"/>
        <c:noMultiLvlLbl val="0"/>
      </c:catAx>
      <c:valAx>
        <c:axId val="47351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201743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1"/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D20">
      <selection activeCell="D24" sqref="D24"/>
    </sheetView>
  </sheetViews>
  <sheetFormatPr defaultColWidth="8.796875" defaultRowHeight="14.25"/>
  <cols>
    <col min="1" max="1" width="20.69921875" style="0" customWidth="1"/>
    <col min="2" max="2" width="10.69921875" style="0" customWidth="1"/>
    <col min="3" max="3" width="9.09765625" style="0" bestFit="1" customWidth="1"/>
    <col min="4" max="4" width="14.59765625" style="0" customWidth="1"/>
    <col min="5" max="5" width="17.09765625" style="0" customWidth="1"/>
    <col min="6" max="6" width="14.09765625" style="0" customWidth="1"/>
    <col min="7" max="7" width="17.19921875" style="0" customWidth="1"/>
    <col min="8" max="8" width="15.09765625" style="0" customWidth="1"/>
    <col min="9" max="10" width="14.09765625" style="0" bestFit="1" customWidth="1"/>
    <col min="11" max="11" width="12.59765625" style="0" customWidth="1"/>
    <col min="12" max="12" width="13.5" style="0" customWidth="1"/>
    <col min="13" max="13" width="17" style="0" customWidth="1"/>
  </cols>
  <sheetData>
    <row r="1" spans="1:10" ht="42" thickBot="1">
      <c r="A1" s="76"/>
      <c r="B1" s="76"/>
      <c r="C1" s="76"/>
      <c r="D1" s="76"/>
      <c r="E1" s="76"/>
      <c r="F1" s="87" t="s">
        <v>14</v>
      </c>
      <c r="G1" s="88"/>
      <c r="H1" s="88"/>
      <c r="I1" s="88"/>
      <c r="J1" s="89"/>
    </row>
    <row r="2" spans="1:11" ht="33.75" thickBot="1">
      <c r="A2" s="81"/>
      <c r="B2" s="81"/>
      <c r="C2" s="81"/>
      <c r="D2" s="81"/>
      <c r="E2" s="81"/>
      <c r="F2" s="55"/>
      <c r="G2" s="55"/>
      <c r="H2" s="55"/>
      <c r="I2" s="55"/>
      <c r="J2" s="55"/>
      <c r="K2" s="55"/>
    </row>
    <row r="3" spans="1:13" ht="19.5" customHeight="1" thickBot="1">
      <c r="A3" s="51" t="s">
        <v>13</v>
      </c>
      <c r="B3" s="84"/>
      <c r="C3" s="84"/>
      <c r="D3" s="85" t="s">
        <v>21</v>
      </c>
      <c r="E3" s="86"/>
      <c r="F3" s="54"/>
      <c r="G3" s="76"/>
      <c r="H3" s="77"/>
      <c r="I3" s="77"/>
      <c r="J3" s="77"/>
      <c r="K3" s="77"/>
      <c r="L3" s="77"/>
      <c r="M3" s="77"/>
    </row>
    <row r="4" spans="1:15" ht="14.25" customHeight="1" thickBot="1">
      <c r="A4" s="79"/>
      <c r="B4" s="79"/>
      <c r="C4" s="79"/>
      <c r="D4" s="79"/>
      <c r="E4" s="82"/>
      <c r="F4" s="83"/>
      <c r="G4" s="77"/>
      <c r="H4" s="77"/>
      <c r="I4" s="77"/>
      <c r="J4" s="77"/>
      <c r="K4" s="77"/>
      <c r="L4" s="77"/>
      <c r="M4" s="77"/>
      <c r="N4" s="76"/>
      <c r="O4" s="76"/>
    </row>
    <row r="5" spans="1:15" ht="21" customHeight="1" thickBot="1">
      <c r="A5" s="51" t="s">
        <v>15</v>
      </c>
      <c r="B5" s="52"/>
      <c r="C5" s="53" t="s">
        <v>22</v>
      </c>
      <c r="D5" s="54"/>
      <c r="E5" s="77"/>
      <c r="F5" s="77"/>
      <c r="G5" s="77"/>
      <c r="H5" s="77"/>
      <c r="I5" s="77"/>
      <c r="J5" s="77"/>
      <c r="K5" s="77"/>
      <c r="L5" s="77"/>
      <c r="M5" s="77"/>
      <c r="N5" s="76"/>
      <c r="O5" s="76"/>
    </row>
    <row r="6" spans="1:15" ht="15" customHeight="1" thickBot="1">
      <c r="A6" s="80"/>
      <c r="B6" s="80"/>
      <c r="C6" s="80"/>
      <c r="D6" s="80"/>
      <c r="E6" s="78"/>
      <c r="F6" s="78"/>
      <c r="G6" s="78"/>
      <c r="H6" s="78"/>
      <c r="I6" s="78"/>
      <c r="J6" s="78"/>
      <c r="K6" s="78"/>
      <c r="L6" s="78"/>
      <c r="M6" s="78"/>
      <c r="N6" s="76"/>
      <c r="O6" s="76"/>
    </row>
    <row r="7" spans="1:15" ht="24" thickBot="1" thickTop="1">
      <c r="A7" s="56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76"/>
      <c r="O7" s="76"/>
    </row>
    <row r="8" spans="1:15" ht="27.75" customHeight="1" thickBot="1" thickTop="1">
      <c r="A8" s="59" t="s">
        <v>16</v>
      </c>
      <c r="B8" s="62" t="s">
        <v>17</v>
      </c>
      <c r="C8" s="63"/>
      <c r="D8" s="66" t="s">
        <v>18</v>
      </c>
      <c r="E8" s="66"/>
      <c r="F8" s="66"/>
      <c r="G8" s="66"/>
      <c r="H8" s="67" t="s">
        <v>1</v>
      </c>
      <c r="I8" s="70" t="s">
        <v>2</v>
      </c>
      <c r="J8" s="70"/>
      <c r="K8" s="71" t="s">
        <v>3</v>
      </c>
      <c r="L8" s="45" t="s">
        <v>4</v>
      </c>
      <c r="M8" s="48" t="s">
        <v>5</v>
      </c>
      <c r="N8" s="76"/>
      <c r="O8" s="76"/>
    </row>
    <row r="9" spans="1:15" ht="30.75" customHeight="1" thickBot="1" thickTop="1">
      <c r="A9" s="60"/>
      <c r="B9" s="64"/>
      <c r="C9" s="65"/>
      <c r="D9" s="7" t="s">
        <v>6</v>
      </c>
      <c r="E9" s="7" t="s">
        <v>7</v>
      </c>
      <c r="F9" s="7" t="s">
        <v>8</v>
      </c>
      <c r="G9" s="8" t="s">
        <v>9</v>
      </c>
      <c r="H9" s="68"/>
      <c r="I9" s="70"/>
      <c r="J9" s="70"/>
      <c r="K9" s="72"/>
      <c r="L9" s="46"/>
      <c r="M9" s="49"/>
      <c r="N9" s="76"/>
      <c r="O9" s="76"/>
    </row>
    <row r="10" spans="1:15" ht="51.75" customHeight="1" thickBot="1" thickTop="1">
      <c r="A10" s="61"/>
      <c r="B10" s="5" t="s">
        <v>10</v>
      </c>
      <c r="C10" s="4" t="s">
        <v>11</v>
      </c>
      <c r="D10" s="9">
        <v>0.0976</v>
      </c>
      <c r="E10" s="9">
        <v>0.015</v>
      </c>
      <c r="F10" s="9">
        <v>0.0245</v>
      </c>
      <c r="G10" s="9">
        <v>0.1371</v>
      </c>
      <c r="H10" s="69"/>
      <c r="I10" s="14">
        <v>0.0775</v>
      </c>
      <c r="J10" s="15">
        <v>0.09</v>
      </c>
      <c r="K10" s="73"/>
      <c r="L10" s="47"/>
      <c r="M10" s="50"/>
      <c r="N10" s="76"/>
      <c r="O10" s="76"/>
    </row>
    <row r="11" spans="1:15" ht="19.5" thickTop="1">
      <c r="A11" s="28"/>
      <c r="B11" s="6"/>
      <c r="C11" s="6"/>
      <c r="D11" s="10"/>
      <c r="E11" s="10"/>
      <c r="F11" s="10"/>
      <c r="G11" s="10"/>
      <c r="H11" s="12"/>
      <c r="I11" s="16"/>
      <c r="J11" s="16"/>
      <c r="K11" s="18"/>
      <c r="L11" s="6"/>
      <c r="M11" s="20"/>
      <c r="N11" s="76"/>
      <c r="O11" s="76"/>
    </row>
    <row r="12" spans="1:15" ht="27.75">
      <c r="A12" s="29">
        <v>8750</v>
      </c>
      <c r="B12" s="22" t="s">
        <v>12</v>
      </c>
      <c r="C12" s="22">
        <v>111.25</v>
      </c>
      <c r="D12" s="23">
        <f>A12*D10</f>
        <v>854</v>
      </c>
      <c r="E12" s="24">
        <f>A12*E10</f>
        <v>131.25</v>
      </c>
      <c r="F12" s="24">
        <f>A12*F10</f>
        <v>214.375</v>
      </c>
      <c r="G12" s="31">
        <f>SUM(D12:F12)</f>
        <v>1199.625</v>
      </c>
      <c r="H12" s="25">
        <f>A12-G12</f>
        <v>7550.375</v>
      </c>
      <c r="I12" s="26">
        <f>H12*I10</f>
        <v>585.1540625</v>
      </c>
      <c r="J12" s="32">
        <f>H12*J10</f>
        <v>679.5337499999999</v>
      </c>
      <c r="K12" s="27">
        <f>INT(A12-G12-C12)*18%-46.33</f>
        <v>1292.69</v>
      </c>
      <c r="L12" s="33">
        <f>INT(K12-I12)</f>
        <v>707</v>
      </c>
      <c r="M12" s="34">
        <f>A12-G12-J12-L12</f>
        <v>6163.84125</v>
      </c>
      <c r="N12" s="76"/>
      <c r="O12" s="76"/>
    </row>
    <row r="13" spans="1:15" ht="15" thickBot="1">
      <c r="A13" s="30"/>
      <c r="B13" s="2"/>
      <c r="C13" s="1"/>
      <c r="D13" s="11"/>
      <c r="E13" s="11"/>
      <c r="F13" s="11"/>
      <c r="G13" s="11"/>
      <c r="H13" s="13"/>
      <c r="I13" s="17"/>
      <c r="J13" s="17"/>
      <c r="K13" s="19"/>
      <c r="L13" s="3"/>
      <c r="M13" s="21"/>
      <c r="N13" s="76"/>
      <c r="O13" s="76"/>
    </row>
    <row r="14" spans="1:15" ht="15" thickTop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6"/>
      <c r="O14" s="76"/>
    </row>
    <row r="15" spans="1:15" ht="14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6"/>
      <c r="O15" s="76"/>
    </row>
    <row r="16" spans="1:15" ht="14.2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  <c r="O16" s="76"/>
    </row>
    <row r="17" spans="1:15" ht="14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76"/>
    </row>
    <row r="18" spans="1:15" ht="14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  <c r="O18" s="76"/>
    </row>
    <row r="19" spans="1:15" ht="14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  <c r="O19" s="76"/>
    </row>
    <row r="20" spans="1:15" ht="14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  <c r="O20" s="76"/>
    </row>
    <row r="21" spans="1:13" ht="14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ht="15" thickBot="1"/>
    <row r="23" spans="2:5" ht="29.25" customHeight="1" thickBot="1">
      <c r="B23" s="39" t="s">
        <v>23</v>
      </c>
      <c r="C23" s="40"/>
      <c r="D23" s="40"/>
      <c r="E23" s="41"/>
    </row>
    <row r="24" spans="3:4" ht="26.25" customHeight="1">
      <c r="C24" s="38">
        <v>1</v>
      </c>
      <c r="D24" s="43"/>
    </row>
    <row r="25" spans="3:4" ht="24.75">
      <c r="C25" s="38">
        <v>2</v>
      </c>
      <c r="D25" s="43"/>
    </row>
    <row r="26" spans="3:4" ht="24.75">
      <c r="C26" s="38">
        <v>3</v>
      </c>
      <c r="D26" s="43"/>
    </row>
    <row r="27" spans="3:4" ht="24.75">
      <c r="C27" s="38">
        <v>4</v>
      </c>
      <c r="D27" s="43"/>
    </row>
    <row r="28" spans="3:4" ht="24.75">
      <c r="C28" s="38">
        <v>5</v>
      </c>
      <c r="D28" s="43"/>
    </row>
    <row r="29" spans="3:4" ht="24.75">
      <c r="C29" s="38">
        <v>6</v>
      </c>
      <c r="D29" s="43"/>
    </row>
    <row r="30" spans="3:4" ht="24.75">
      <c r="C30" s="38">
        <v>7</v>
      </c>
      <c r="D30" s="43"/>
    </row>
    <row r="31" spans="3:4" ht="24.75">
      <c r="C31" s="38">
        <v>8</v>
      </c>
      <c r="D31" s="43"/>
    </row>
    <row r="32" spans="3:4" ht="24.75">
      <c r="C32" s="38">
        <v>9</v>
      </c>
      <c r="D32" s="43"/>
    </row>
    <row r="33" spans="3:4" ht="25.5" thickBot="1">
      <c r="C33" s="38">
        <v>10</v>
      </c>
      <c r="D33" s="43"/>
    </row>
    <row r="34" spans="2:5" ht="33" customHeight="1" thickBot="1">
      <c r="B34" s="39" t="s">
        <v>24</v>
      </c>
      <c r="C34" s="40"/>
      <c r="D34" s="42"/>
      <c r="E34" s="44" t="e">
        <f>AVERAGE(D24:D33)</f>
        <v>#DIV/0!</v>
      </c>
    </row>
    <row r="116" spans="3:4" ht="42.75">
      <c r="C116" s="37" t="s">
        <v>19</v>
      </c>
      <c r="D116" s="36">
        <f>A12</f>
        <v>8750</v>
      </c>
    </row>
    <row r="117" spans="3:4" ht="14.25">
      <c r="C117" t="s">
        <v>20</v>
      </c>
      <c r="D117" s="36">
        <f>M12</f>
        <v>6163.84125</v>
      </c>
    </row>
  </sheetData>
  <sheetProtection/>
  <mergeCells count="22">
    <mergeCell ref="A1:E2"/>
    <mergeCell ref="E4:F6"/>
    <mergeCell ref="A3:C3"/>
    <mergeCell ref="D3:F3"/>
    <mergeCell ref="F1:J1"/>
    <mergeCell ref="I8:J9"/>
    <mergeCell ref="K8:K10"/>
    <mergeCell ref="A14:M20"/>
    <mergeCell ref="N4:O20"/>
    <mergeCell ref="G3:M6"/>
    <mergeCell ref="A4:D4"/>
    <mergeCell ref="A6:D6"/>
    <mergeCell ref="L8:L10"/>
    <mergeCell ref="M8:M10"/>
    <mergeCell ref="A5:B5"/>
    <mergeCell ref="C5:D5"/>
    <mergeCell ref="F2:K2"/>
    <mergeCell ref="A7:M7"/>
    <mergeCell ref="A8:A10"/>
    <mergeCell ref="B8:C9"/>
    <mergeCell ref="D8:G8"/>
    <mergeCell ref="H8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</dc:creator>
  <cp:keywords/>
  <dc:description/>
  <cp:lastModifiedBy>gwiazda</cp:lastModifiedBy>
  <dcterms:created xsi:type="dcterms:W3CDTF">2013-04-18T21:02:26Z</dcterms:created>
  <dcterms:modified xsi:type="dcterms:W3CDTF">2013-04-23T07:36:12Z</dcterms:modified>
  <cp:category/>
  <cp:version/>
  <cp:contentType/>
  <cp:contentStatus/>
</cp:coreProperties>
</file>